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hidePivotFieldList="1"/>
  <mc:AlternateContent xmlns:mc="http://schemas.openxmlformats.org/markup-compatibility/2006">
    <mc:Choice Requires="x15">
      <x15ac:absPath xmlns:x15ac="http://schemas.microsoft.com/office/spreadsheetml/2010/11/ac" url="P:\hagam\1\1622\SET\סט למכרז\כמויות\"/>
    </mc:Choice>
  </mc:AlternateContent>
  <xr:revisionPtr revIDLastSave="0" documentId="13_ncr:1_{632CB8A1-A1CE-4136-9C25-0C333441E5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מים" sheetId="1" r:id="rId1"/>
    <sheet name="ביוב" sheetId="2" r:id="rId2"/>
  </sheets>
  <calcPr calcId="191029"/>
  <pivotCaches>
    <pivotCache cacheId="9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E6" i="2" l="1"/>
  <c r="E7" i="2"/>
  <c r="E8" i="2"/>
  <c r="E9" i="2"/>
  <c r="E10" i="2"/>
  <c r="D16" i="2"/>
  <c r="D11" i="2"/>
  <c r="C11" i="2"/>
  <c r="G21" i="1"/>
  <c r="G22" i="1"/>
  <c r="G23" i="1"/>
  <c r="G28" i="1"/>
  <c r="G24" i="1"/>
  <c r="G25" i="1"/>
  <c r="G26" i="1"/>
  <c r="G27" i="1"/>
  <c r="G38" i="1" l="1"/>
  <c r="G39" i="1"/>
  <c r="G40" i="1"/>
  <c r="G41" i="1"/>
  <c r="C35" i="1"/>
  <c r="G35" i="1" s="1"/>
  <c r="C34" i="1"/>
  <c r="G34" i="1" s="1"/>
  <c r="C33" i="1"/>
  <c r="G33" i="1" s="1"/>
  <c r="G17" i="1"/>
  <c r="G18" i="1"/>
  <c r="G10" i="1"/>
  <c r="G29" i="1"/>
  <c r="G44" i="1" s="1"/>
  <c r="G30" i="1"/>
  <c r="G45" i="1" s="1"/>
  <c r="G31" i="1"/>
  <c r="G46" i="1" s="1"/>
  <c r="G32" i="1"/>
  <c r="G47" i="1" s="1"/>
  <c r="G36" i="1"/>
  <c r="G37" i="1"/>
  <c r="G42" i="1"/>
  <c r="G19" i="1"/>
  <c r="G20" i="1"/>
  <c r="G15" i="1"/>
  <c r="G16" i="1"/>
  <c r="G14" i="1"/>
  <c r="G11" i="1"/>
  <c r="G12" i="1"/>
  <c r="G9" i="1"/>
  <c r="G6" i="1"/>
  <c r="G7" i="1"/>
  <c r="G8" i="1"/>
  <c r="G3" i="1"/>
  <c r="G4" i="1"/>
  <c r="G5" i="1"/>
  <c r="G43" i="1" l="1"/>
</calcChain>
</file>

<file path=xl/sharedStrings.xml><?xml version="1.0" encoding="utf-8"?>
<sst xmlns="http://schemas.openxmlformats.org/spreadsheetml/2006/main" count="226" uniqueCount="88">
  <si>
    <t>חיבור צרכן בודד</t>
  </si>
  <si>
    <t>חיבור צרכן כפול</t>
  </si>
  <si>
    <t>פרט</t>
  </si>
  <si>
    <t>אביזרים</t>
  </si>
  <si>
    <t>ברז כדורי</t>
  </si>
  <si>
    <t>שרוולים</t>
  </si>
  <si>
    <t>שרוול "14</t>
  </si>
  <si>
    <t>שרוול "12</t>
  </si>
  <si>
    <t>הידרנטים</t>
  </si>
  <si>
    <t>הידרנט ראש כפול</t>
  </si>
  <si>
    <t>מתקן שבירה</t>
  </si>
  <si>
    <t>חיבור לקו קיים</t>
  </si>
  <si>
    <t xml:space="preserve">חיבור קו </t>
  </si>
  <si>
    <t>מגוף "10</t>
  </si>
  <si>
    <t>מגוף "8</t>
  </si>
  <si>
    <t>מגוף "4</t>
  </si>
  <si>
    <t>קווי פלדה</t>
  </si>
  <si>
    <t>קו פלדה "8</t>
  </si>
  <si>
    <t>קו פלדה "10</t>
  </si>
  <si>
    <t>קו פלדה "4</t>
  </si>
  <si>
    <t>מערכת מדידה עילית</t>
  </si>
  <si>
    <t>גמל "10</t>
  </si>
  <si>
    <t>מד ספיקה "10</t>
  </si>
  <si>
    <t>דרסר "10</t>
  </si>
  <si>
    <t>שסתום אוויר "3</t>
  </si>
  <si>
    <t>שוחת מגוף "4</t>
  </si>
  <si>
    <t>שוחה 80 ס"מ</t>
  </si>
  <si>
    <t>תוספת מכסה כבד קוטר 60 ס"מ</t>
  </si>
  <si>
    <t>כמות הפרט בתכנית</t>
  </si>
  <si>
    <t>כמות לאביזר בפרט</t>
  </si>
  <si>
    <t>יחידת מידה</t>
  </si>
  <si>
    <t>יחידה</t>
  </si>
  <si>
    <t>מטר</t>
  </si>
  <si>
    <t>כמות סה"כ</t>
  </si>
  <si>
    <t>חצי דרסר "8</t>
  </si>
  <si>
    <t>חצי דרסר "4</t>
  </si>
  <si>
    <t>חצי דרסר "10</t>
  </si>
  <si>
    <t>ניקוי וחיטוי של קווים 2-6</t>
  </si>
  <si>
    <t>ניקוי וחיטוי של קווים 6-12</t>
  </si>
  <si>
    <t>צילום קווי מים מעל 6 צול (כולל)</t>
  </si>
  <si>
    <t>תוויות שורה</t>
  </si>
  <si>
    <t>סכום כולל</t>
  </si>
  <si>
    <t>סכום של כמות סה"כ</t>
  </si>
  <si>
    <t>מלכודת אבנים "10</t>
  </si>
  <si>
    <t>מד מים "2</t>
  </si>
  <si>
    <t>שוחת מגוף "10</t>
  </si>
  <si>
    <t>שוחה 100 ס"מ</t>
  </si>
  <si>
    <t>שוחת מגוף "8</t>
  </si>
  <si>
    <t>תוספת מכסה כבד 60 ס"מ</t>
  </si>
  <si>
    <t>מעבר קוטר לנקודת ניקוז</t>
  </si>
  <si>
    <t>מעבר קוטר מ8 ל4</t>
  </si>
  <si>
    <t>מחבר מעבר קוטר מ10 ל8</t>
  </si>
  <si>
    <t xml:space="preserve">חפירה </t>
  </si>
  <si>
    <t>עומק</t>
  </si>
  <si>
    <t>0-1.25</t>
  </si>
  <si>
    <t>1.25-1.75</t>
  </si>
  <si>
    <t>1.75-2.25</t>
  </si>
  <si>
    <t>2.25-2.75</t>
  </si>
  <si>
    <t>2.75-3.25</t>
  </si>
  <si>
    <t>סה"כ</t>
  </si>
  <si>
    <t>בלי דיפון</t>
  </si>
  <si>
    <t>עם דיפון</t>
  </si>
  <si>
    <t>ניפוץ</t>
  </si>
  <si>
    <t>סגמנטים</t>
  </si>
  <si>
    <t>משיכה</t>
  </si>
  <si>
    <t>קווים</t>
  </si>
  <si>
    <t>שוחות</t>
  </si>
  <si>
    <t>טווח עומק</t>
  </si>
  <si>
    <t>מידות/קוטר</t>
  </si>
  <si>
    <t>כמות שוחות</t>
  </si>
  <si>
    <t>שם הקו</t>
  </si>
  <si>
    <t>0.00-1.25 :עומק חפירה</t>
  </si>
  <si>
    <t>D=1.00</t>
  </si>
  <si>
    <t>HGM_sewage_planning</t>
  </si>
  <si>
    <t>D=0.80</t>
  </si>
  <si>
    <t>1.26-1.75 :עומק חפירה</t>
  </si>
  <si>
    <t>1.76-2.25 :עומק חפירה</t>
  </si>
  <si>
    <t>2.26-2.75 :עומק חפירה</t>
  </si>
  <si>
    <t>2.76-3.25 :עומק חפירה</t>
  </si>
  <si>
    <t>D=1.25</t>
  </si>
  <si>
    <t>קו פלדה "3</t>
  </si>
  <si>
    <t>מצעים</t>
  </si>
  <si>
    <t>מצע סוג א'</t>
  </si>
  <si>
    <t>פריצת כבישים</t>
  </si>
  <si>
    <t>מ"ק</t>
  </si>
  <si>
    <t>כיפה אדומה</t>
  </si>
  <si>
    <t>הכנה לחיבור מים כפול "3</t>
  </si>
  <si>
    <t>הכנה לחיבור מים בודד "3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</si>
</sst>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11"/>
      <color rgb="FF9C5700"/>
      <name val="Arial"/>
      <family val="2"/>
      <charset val="177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theme="1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1" fillId="2" borderId="6" xfId="0" applyFont="1" applyFill="1" applyBorder="1" applyAlignment="1">
      <alignment horizontal="center" vertical="center" readingOrder="2"/>
    </xf>
    <xf numFmtId="0" fontId="2" fillId="2" borderId="1" xfId="0" applyFont="1" applyFill="1" applyBorder="1" applyAlignment="1">
      <alignment horizontal="center" vertical="center" readingOrder="2"/>
    </xf>
    <xf numFmtId="0" fontId="0" fillId="0" borderId="7" xfId="0" applyBorder="1" applyAlignment="1">
      <alignment horizontal="center" vertical="center" readingOrder="2"/>
    </xf>
    <xf numFmtId="0" fontId="0" fillId="0" borderId="8" xfId="0" applyBorder="1" applyAlignment="1">
      <alignment horizontal="center" vertical="center" readingOrder="2"/>
    </xf>
    <xf numFmtId="0" fontId="0" fillId="0" borderId="9" xfId="0" applyBorder="1" applyAlignment="1">
      <alignment horizontal="center" vertical="center" readingOrder="2"/>
    </xf>
    <xf numFmtId="0" fontId="2" fillId="0" borderId="12" xfId="0" applyFont="1" applyBorder="1" applyAlignment="1">
      <alignment horizontal="center" vertical="center" readingOrder="2"/>
    </xf>
    <xf numFmtId="0" fontId="2" fillId="0" borderId="15" xfId="0" applyFont="1" applyBorder="1" applyAlignment="1">
      <alignment horizontal="center" vertical="center" readingOrder="2"/>
    </xf>
    <xf numFmtId="0" fontId="2" fillId="0" borderId="14" xfId="0" applyFont="1" applyBorder="1" applyAlignment="1">
      <alignment horizontal="center" vertical="center" readingOrder="2"/>
    </xf>
    <xf numFmtId="0" fontId="2" fillId="0" borderId="16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2" fillId="0" borderId="17" xfId="0" applyFont="1" applyBorder="1" applyAlignment="1">
      <alignment horizontal="center" vertical="center" readingOrder="2"/>
    </xf>
    <xf numFmtId="0" fontId="2" fillId="0" borderId="18" xfId="0" applyFont="1" applyBorder="1" applyAlignment="1">
      <alignment horizontal="center" vertical="center" readingOrder="2"/>
    </xf>
    <xf numFmtId="0" fontId="2" fillId="0" borderId="19" xfId="0" applyFont="1" applyBorder="1" applyAlignment="1">
      <alignment horizontal="center" vertical="center" readingOrder="2"/>
    </xf>
    <xf numFmtId="0" fontId="1" fillId="2" borderId="24" xfId="0" applyFont="1" applyFill="1" applyBorder="1" applyAlignment="1">
      <alignment horizontal="center" vertical="center" readingOrder="2"/>
    </xf>
    <xf numFmtId="0" fontId="0" fillId="0" borderId="27" xfId="0" applyBorder="1" applyAlignment="1">
      <alignment horizontal="center" vertical="center" readingOrder="2"/>
    </xf>
    <xf numFmtId="0" fontId="0" fillId="0" borderId="28" xfId="0" applyBorder="1" applyAlignment="1">
      <alignment horizontal="center" vertical="center" readingOrder="2"/>
    </xf>
    <xf numFmtId="0" fontId="0" fillId="0" borderId="10" xfId="0" applyBorder="1" applyAlignment="1">
      <alignment horizontal="center" vertical="center" readingOrder="2"/>
    </xf>
    <xf numFmtId="0" fontId="0" fillId="0" borderId="11" xfId="0" applyBorder="1" applyAlignment="1">
      <alignment horizontal="center" vertical="center" readingOrder="2"/>
    </xf>
    <xf numFmtId="0" fontId="0" fillId="0" borderId="29" xfId="0" applyBorder="1" applyAlignment="1">
      <alignment horizontal="center" vertical="center" readingOrder="2"/>
    </xf>
    <xf numFmtId="0" fontId="0" fillId="0" borderId="35" xfId="0" applyBorder="1" applyAlignment="1">
      <alignment horizontal="center" vertical="center" readingOrder="2"/>
    </xf>
    <xf numFmtId="0" fontId="0" fillId="0" borderId="37" xfId="0" applyBorder="1" applyAlignment="1">
      <alignment horizontal="center" vertical="center" readingOrder="2"/>
    </xf>
    <xf numFmtId="0" fontId="2" fillId="0" borderId="39" xfId="0" applyFont="1" applyBorder="1" applyAlignment="1">
      <alignment horizontal="center" vertical="center" readingOrder="2"/>
    </xf>
    <xf numFmtId="0" fontId="0" fillId="0" borderId="40" xfId="0" applyBorder="1" applyAlignment="1">
      <alignment horizontal="center" vertical="center" readingOrder="2"/>
    </xf>
    <xf numFmtId="0" fontId="2" fillId="0" borderId="41" xfId="0" applyFont="1" applyBorder="1" applyAlignment="1">
      <alignment horizontal="center" vertical="center" readingOrder="2"/>
    </xf>
    <xf numFmtId="0" fontId="2" fillId="0" borderId="42" xfId="0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0" fontId="2" fillId="0" borderId="42" xfId="0" applyFont="1" applyBorder="1"/>
    <xf numFmtId="0" fontId="2" fillId="0" borderId="43" xfId="0" applyFont="1" applyBorder="1"/>
    <xf numFmtId="0" fontId="2" fillId="0" borderId="43" xfId="0" applyFont="1" applyBorder="1" applyAlignment="1">
      <alignment horizontal="center" vertical="center" readingOrder="2"/>
    </xf>
    <xf numFmtId="0" fontId="0" fillId="0" borderId="30" xfId="0" applyBorder="1" applyAlignment="1">
      <alignment horizontal="center" vertical="center" readingOrder="2"/>
    </xf>
    <xf numFmtId="0" fontId="0" fillId="0" borderId="31" xfId="0" applyBorder="1" applyAlignment="1">
      <alignment horizontal="center" vertical="center" readingOrder="2"/>
    </xf>
    <xf numFmtId="0" fontId="0" fillId="0" borderId="45" xfId="0" applyBorder="1" applyAlignment="1">
      <alignment horizontal="center" vertical="center" readingOrder="2"/>
    </xf>
    <xf numFmtId="0" fontId="0" fillId="0" borderId="46" xfId="0" applyBorder="1" applyAlignment="1">
      <alignment horizontal="center" vertical="center" readingOrder="2"/>
    </xf>
    <xf numFmtId="0" fontId="2" fillId="0" borderId="34" xfId="0" applyFont="1" applyBorder="1" applyAlignment="1">
      <alignment horizontal="center" vertical="center" readingOrder="2"/>
    </xf>
    <xf numFmtId="0" fontId="0" fillId="0" borderId="48" xfId="0" applyBorder="1" applyAlignment="1">
      <alignment horizontal="center" vertical="center" readingOrder="2"/>
    </xf>
    <xf numFmtId="0" fontId="0" fillId="0" borderId="33" xfId="0" applyBorder="1" applyAlignment="1">
      <alignment horizontal="center" vertical="center" readingOrder="2"/>
    </xf>
    <xf numFmtId="0" fontId="0" fillId="0" borderId="32" xfId="0" applyBorder="1" applyAlignment="1">
      <alignment horizontal="center" vertical="center" readingOrder="2"/>
    </xf>
    <xf numFmtId="0" fontId="0" fillId="0" borderId="21" xfId="0" applyBorder="1" applyAlignment="1">
      <alignment horizontal="center" vertical="center" readingOrder="2"/>
    </xf>
    <xf numFmtId="0" fontId="0" fillId="0" borderId="22" xfId="0" applyBorder="1" applyAlignment="1">
      <alignment horizontal="center" vertical="center" readingOrder="2"/>
    </xf>
    <xf numFmtId="0" fontId="0" fillId="0" borderId="50" xfId="0" applyBorder="1" applyAlignment="1">
      <alignment horizontal="center" vertical="center" readingOrder="2"/>
    </xf>
    <xf numFmtId="0" fontId="0" fillId="0" borderId="0" xfId="0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" fillId="2" borderId="2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 readingOrder="2"/>
    </xf>
    <xf numFmtId="0" fontId="0" fillId="0" borderId="38" xfId="0" applyBorder="1" applyAlignment="1">
      <alignment horizontal="center" vertical="center"/>
    </xf>
    <xf numFmtId="0" fontId="0" fillId="0" borderId="47" xfId="0" applyBorder="1" applyAlignment="1">
      <alignment horizontal="center" vertical="center" readingOrder="2"/>
    </xf>
    <xf numFmtId="0" fontId="2" fillId="0" borderId="52" xfId="0" applyFont="1" applyBorder="1" applyAlignment="1">
      <alignment horizontal="center" vertical="center" readingOrder="2"/>
    </xf>
    <xf numFmtId="0" fontId="2" fillId="0" borderId="38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 readingOrder="2"/>
    </xf>
    <xf numFmtId="0" fontId="0" fillId="0" borderId="36" xfId="0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5" fillId="2" borderId="23" xfId="0" applyFont="1" applyFill="1" applyBorder="1" applyAlignment="1">
      <alignment horizontal="center" vertical="center" readingOrder="2"/>
    </xf>
    <xf numFmtId="0" fontId="4" fillId="0" borderId="30" xfId="0" applyFont="1" applyBorder="1" applyAlignment="1">
      <alignment horizontal="right" vertical="center" readingOrder="2"/>
    </xf>
    <xf numFmtId="0" fontId="4" fillId="0" borderId="31" xfId="0" applyFont="1" applyBorder="1" applyAlignment="1">
      <alignment horizontal="right" vertical="center" readingOrder="2"/>
    </xf>
    <xf numFmtId="0" fontId="4" fillId="0" borderId="32" xfId="0" applyFont="1" applyBorder="1" applyAlignment="1">
      <alignment horizontal="right" vertical="center" readingOrder="2"/>
    </xf>
    <xf numFmtId="0" fontId="4" fillId="0" borderId="40" xfId="0" applyFont="1" applyBorder="1" applyAlignment="1">
      <alignment horizontal="right" vertical="center" readingOrder="2"/>
    </xf>
    <xf numFmtId="0" fontId="4" fillId="0" borderId="8" xfId="0" applyFont="1" applyBorder="1" applyAlignment="1">
      <alignment horizontal="right" vertical="center" readingOrder="2"/>
    </xf>
    <xf numFmtId="0" fontId="4" fillId="0" borderId="9" xfId="0" applyFont="1" applyBorder="1" applyAlignment="1">
      <alignment horizontal="right" vertical="center" readingOrder="2"/>
    </xf>
    <xf numFmtId="0" fontId="4" fillId="0" borderId="36" xfId="0" applyFont="1" applyBorder="1" applyAlignment="1">
      <alignment horizontal="right" vertical="center" readingOrder="2"/>
    </xf>
    <xf numFmtId="0" fontId="4" fillId="0" borderId="33" xfId="0" applyFont="1" applyBorder="1" applyAlignment="1">
      <alignment horizontal="right" vertical="center" readingOrder="2"/>
    </xf>
    <xf numFmtId="0" fontId="4" fillId="0" borderId="13" xfId="0" applyFont="1" applyBorder="1" applyAlignment="1">
      <alignment horizontal="right" vertical="center" readingOrder="2"/>
    </xf>
    <xf numFmtId="0" fontId="4" fillId="4" borderId="30" xfId="0" applyFont="1" applyFill="1" applyBorder="1" applyAlignment="1">
      <alignment horizontal="right" vertical="center" readingOrder="2"/>
    </xf>
    <xf numFmtId="0" fontId="4" fillId="4" borderId="31" xfId="1" applyFont="1" applyFill="1" applyBorder="1" applyAlignment="1">
      <alignment horizontal="right" vertical="center" readingOrder="2"/>
    </xf>
    <xf numFmtId="0" fontId="4" fillId="4" borderId="31" xfId="0" applyFont="1" applyFill="1" applyBorder="1" applyAlignment="1">
      <alignment horizontal="right" vertical="center" readingOrder="2"/>
    </xf>
    <xf numFmtId="0" fontId="4" fillId="0" borderId="1" xfId="0" applyFont="1" applyBorder="1" applyAlignment="1">
      <alignment horizontal="right" vertical="center" readingOrder="2"/>
    </xf>
    <xf numFmtId="0" fontId="2" fillId="0" borderId="53" xfId="0" applyFont="1" applyBorder="1" applyAlignment="1">
      <alignment horizontal="center" vertical="center" readingOrder="2"/>
    </xf>
    <xf numFmtId="0" fontId="4" fillId="4" borderId="36" xfId="1" applyFont="1" applyFill="1" applyBorder="1" applyAlignment="1">
      <alignment horizontal="right" vertical="center" readingOrder="2"/>
    </xf>
    <xf numFmtId="0" fontId="6" fillId="0" borderId="5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54" xfId="0" applyBorder="1" applyAlignment="1">
      <alignment horizontal="center"/>
    </xf>
    <xf numFmtId="0" fontId="0" fillId="0" borderId="45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1" xfId="0" applyBorder="1" applyAlignment="1">
      <alignment horizontal="center"/>
    </xf>
    <xf numFmtId="0" fontId="2" fillId="0" borderId="62" xfId="0" applyFont="1" applyBorder="1" applyAlignment="1">
      <alignment horizontal="center" vertical="center" readingOrder="2"/>
    </xf>
    <xf numFmtId="0" fontId="4" fillId="4" borderId="54" xfId="1" applyFont="1" applyFill="1" applyBorder="1" applyAlignment="1">
      <alignment horizontal="right" vertical="center" readingOrder="2"/>
    </xf>
    <xf numFmtId="0" fontId="4" fillId="4" borderId="57" xfId="0" applyFont="1" applyFill="1" applyBorder="1" applyAlignment="1">
      <alignment horizontal="right" vertical="center" readingOrder="2"/>
    </xf>
    <xf numFmtId="0" fontId="0" fillId="0" borderId="57" xfId="0" applyBorder="1" applyAlignment="1">
      <alignment horizontal="center"/>
    </xf>
    <xf numFmtId="0" fontId="0" fillId="0" borderId="3" xfId="0" applyBorder="1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4" fillId="4" borderId="58" xfId="0" applyFont="1" applyFill="1" applyBorder="1" applyAlignment="1">
      <alignment horizontal="right" vertical="center" readingOrder="2"/>
    </xf>
    <xf numFmtId="0" fontId="0" fillId="0" borderId="58" xfId="0" applyBorder="1" applyAlignment="1">
      <alignment horizontal="center"/>
    </xf>
    <xf numFmtId="0" fontId="0" fillId="0" borderId="5" xfId="0" applyBorder="1" applyAlignment="1">
      <alignment horizontal="center" vertical="center" readingOrder="2"/>
    </xf>
    <xf numFmtId="0" fontId="0" fillId="0" borderId="0" xfId="0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 readingOrder="2"/>
    </xf>
    <xf numFmtId="0" fontId="0" fillId="0" borderId="0" xfId="0" applyBorder="1" applyAlignment="1">
      <alignment horizontal="center" vertical="center" readingOrder="2"/>
    </xf>
    <xf numFmtId="0" fontId="0" fillId="0" borderId="64" xfId="0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readingOrder="2"/>
    </xf>
    <xf numFmtId="0" fontId="2" fillId="0" borderId="0" xfId="0" applyFont="1" applyBorder="1" applyAlignment="1">
      <alignment horizontal="center" vertical="center" readingOrder="2"/>
    </xf>
    <xf numFmtId="0" fontId="2" fillId="0" borderId="43" xfId="0" applyFont="1" applyBorder="1" applyAlignment="1">
      <alignment horizontal="center" vertical="center" readingOrder="2"/>
    </xf>
    <xf numFmtId="0" fontId="0" fillId="0" borderId="34" xfId="0" applyBorder="1" applyAlignment="1">
      <alignment horizontal="center" vertical="center" readingOrder="2"/>
    </xf>
  </cellXfs>
  <cellStyles count="2">
    <cellStyle name="Normal" xfId="0" builtinId="0"/>
    <cellStyle name="ניטראלי" xfId="1" builtinId="28"/>
  </cellStyles>
  <dxfs count="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Arial"/>
        <family val="2"/>
        <charset val="177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Arial"/>
        <family val="2"/>
        <charset val="177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Arial"/>
        <family val="2"/>
        <charset val="177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Arial"/>
        <family val="2"/>
        <charset val="177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Arial"/>
        <family val="2"/>
        <charset val="177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Arial"/>
        <family val="2"/>
        <charset val="177"/>
        <scheme val="minor"/>
      </font>
      <fill>
        <patternFill patternType="solid">
          <fgColor indexed="65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28587</xdr:colOff>
      <xdr:row>2</xdr:row>
      <xdr:rowOff>35921</xdr:rowOff>
    </xdr:from>
    <xdr:to>
      <xdr:col>17</xdr:col>
      <xdr:colOff>201982</xdr:colOff>
      <xdr:row>7</xdr:row>
      <xdr:rowOff>105317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8ACDA1FB-1CCE-4797-AF6F-1012FD9A4A39}"/>
            </a:ext>
          </a:extLst>
        </xdr:cNvPr>
        <xdr:cNvSpPr txBox="1"/>
      </xdr:nvSpPr>
      <xdr:spPr>
        <a:xfrm>
          <a:off x="11187605283" y="428127"/>
          <a:ext cx="2907630" cy="10331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he-IL" sz="1100"/>
            <a:t>1.לבדוק</a:t>
          </a:r>
          <a:r>
            <a:rPr lang="he-IL" sz="1100" baseline="0"/>
            <a:t> אם צריך שסתומי אוויר נוספים</a:t>
          </a:r>
        </a:p>
        <a:p>
          <a:pPr algn="r" rtl="1"/>
          <a:r>
            <a:rPr lang="he-IL" sz="1100" baseline="0"/>
            <a:t>2. לבדוק פרטים</a:t>
          </a:r>
        </a:p>
        <a:p>
          <a:pPr algn="r" rtl="1"/>
          <a:r>
            <a:rPr lang="he-IL" sz="1100" baseline="0"/>
            <a:t>3. לברר אם צריך אספלט במים</a:t>
          </a:r>
        </a:p>
        <a:p>
          <a:pPr algn="r" rtl="1"/>
          <a:r>
            <a:rPr lang="he-IL" sz="1100"/>
            <a:t>4. לברר</a:t>
          </a:r>
          <a:r>
            <a:rPr lang="he-IL" sz="1100" baseline="0"/>
            <a:t> אם באמת צריך ביפס למערכת מדידה עם 3 צול</a:t>
          </a:r>
        </a:p>
        <a:p>
          <a:pPr algn="r" rtl="1"/>
          <a:r>
            <a:rPr lang="he-IL" sz="1100" baseline="0"/>
            <a:t>5. לברר אם צריך מלכודת אבנים בפרט מדידה</a:t>
          </a:r>
          <a:endParaRPr lang="he-IL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ded Moses" refreshedDate="45089.603715277779" createdVersion="8" refreshedVersion="8" minRefreshableVersion="3" recordCount="45" xr:uid="{F3583E3F-79B7-4F4B-ABDE-40E7A23E2D10}">
  <cacheSource type="worksheet">
    <worksheetSource ref="B2:G47" sheet="מים"/>
  </cacheSource>
  <cacheFields count="6">
    <cacheField name="פרט" numFmtId="0">
      <sharedItems/>
    </cacheField>
    <cacheField name="כמות הפרט בתכנית" numFmtId="0">
      <sharedItems containsBlank="1" containsMixedTypes="1" containsNumber="1" containsInteger="1" minValue="1" maxValue="545"/>
    </cacheField>
    <cacheField name="אביזרים" numFmtId="0">
      <sharedItems containsBlank="1" count="40">
        <s v="הכנה לחיבור מים בודד &quot;3"/>
        <s v="מד מים &quot;2"/>
        <s v="ברז כדורי"/>
        <s v="הכנה לחיבור מים כפול &quot;3"/>
        <s v="שרוול &quot;14"/>
        <s v="שרוול &quot;12"/>
        <s v="הידרנט ראש כפול"/>
        <s v="מתקן שבירה"/>
        <s v="כיפה אדומה"/>
        <s v="חיבור קו "/>
        <s v="מגוף &quot;4"/>
        <s v="שוחה 80 ס&quot;מ"/>
        <s v="תוספת מכסה כבד קוטר 60 ס&quot;מ"/>
        <s v="חצי דרסר &quot;4"/>
        <s v="מגוף &quot;10"/>
        <s v="חצי דרסר &quot;10"/>
        <s v="שוחה 100 ס&quot;מ"/>
        <s v="תוספת מכסה כבד 60 ס&quot;מ"/>
        <s v="מחבר מעבר קוטר מ10 ל8"/>
        <s v="מגוף &quot;8"/>
        <s v="חצי דרסר &quot;8"/>
        <s v="מעבר קוטר מ8 ל4"/>
        <s v="קו פלדה &quot;3"/>
        <s v="קו פלדה &quot;4"/>
        <s v="קו פלדה &quot;8"/>
        <s v="קו פלדה &quot;10"/>
        <s v="ניקוי וחיטוי של קווים 2-6"/>
        <s v="ניקוי וחיטוי של קווים 6-12"/>
        <s v="צילום קווי מים מעל 6 צול (כולל)"/>
        <s v="גמל &quot;10"/>
        <s v="מד ספיקה &quot;10"/>
        <m/>
        <s v="דרסר &quot;10"/>
        <s v="מלכודת אבנים &quot;10"/>
        <s v="שסתום אוויר &quot;3"/>
        <s v="פריצת כבישים"/>
        <s v="מצע סוג א'"/>
        <s v="הכנה לחיבור מים בודד &quot;2" u="1"/>
        <s v="מד ספיקה &quot;3" u="1"/>
        <s v="הכנה לחיבור מים כפול &quot;2" u="1"/>
      </sharedItems>
    </cacheField>
    <cacheField name="יחידת מידה" numFmtId="0">
      <sharedItems/>
    </cacheField>
    <cacheField name="כמות לאביזר בפרט" numFmtId="0">
      <sharedItems containsString="0" containsBlank="1" containsNumber="1" minValue="0.85" maxValue="6"/>
    </cacheField>
    <cacheField name="כמות סה&quot;כ" numFmtId="0">
      <sharedItems containsSemiMixedTypes="0" containsString="0" containsNumber="1" minValue="0" maxValue="6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s v="חיבור צרכן בודד"/>
    <n v="9"/>
    <x v="0"/>
    <s v="יחידה"/>
    <n v="1"/>
    <n v="9"/>
  </r>
  <r>
    <s v="חיבור צרכן בודד"/>
    <m/>
    <x v="1"/>
    <s v="יחידה"/>
    <n v="1"/>
    <n v="9"/>
  </r>
  <r>
    <s v="חיבור צרכן בודד"/>
    <m/>
    <x v="2"/>
    <s v="יחידה"/>
    <n v="2"/>
    <n v="18"/>
  </r>
  <r>
    <s v="חיבור צרכן כפול"/>
    <n v="5"/>
    <x v="3"/>
    <s v="יחידה"/>
    <n v="1"/>
    <n v="5"/>
  </r>
  <r>
    <s v="חיבור צרכן כפול"/>
    <m/>
    <x v="1"/>
    <s v="יחידה"/>
    <n v="2"/>
    <n v="10"/>
  </r>
  <r>
    <s v="חיבור צרכן כפול"/>
    <m/>
    <x v="2"/>
    <s v="יחידה"/>
    <n v="4"/>
    <n v="20"/>
  </r>
  <r>
    <s v="שרוולים"/>
    <n v="1"/>
    <x v="4"/>
    <s v="מטר"/>
    <n v="6"/>
    <n v="6"/>
  </r>
  <r>
    <s v="שרוולים"/>
    <n v="12"/>
    <x v="5"/>
    <s v="מטר"/>
    <n v="6"/>
    <n v="72"/>
  </r>
  <r>
    <s v="הידרנטים"/>
    <n v="3"/>
    <x v="6"/>
    <s v="יחידה"/>
    <n v="1"/>
    <n v="3"/>
  </r>
  <r>
    <s v="הידרנטים"/>
    <m/>
    <x v="7"/>
    <s v="יחידה"/>
    <n v="1"/>
    <n v="3"/>
  </r>
  <r>
    <s v="הידרנטים"/>
    <m/>
    <x v="8"/>
    <s v="יחידה"/>
    <n v="1"/>
    <n v="6"/>
  </r>
  <r>
    <s v="חיבור לקו קיים"/>
    <n v="1"/>
    <x v="9"/>
    <s v="יחידה"/>
    <n v="1"/>
    <n v="1"/>
  </r>
  <r>
    <s v="שוחת מגוף &quot;4"/>
    <n v="2"/>
    <x v="10"/>
    <s v="יחידה"/>
    <n v="1"/>
    <n v="2"/>
  </r>
  <r>
    <s v="שוחת מגוף &quot;4"/>
    <m/>
    <x v="11"/>
    <s v="יחידה"/>
    <n v="1"/>
    <n v="2"/>
  </r>
  <r>
    <s v="שוחת מגוף &quot;4"/>
    <m/>
    <x v="12"/>
    <s v="יחידה"/>
    <n v="1"/>
    <n v="2"/>
  </r>
  <r>
    <s v="שוחת מגוף &quot;4"/>
    <m/>
    <x v="13"/>
    <s v="יחידה"/>
    <n v="1"/>
    <n v="2"/>
  </r>
  <r>
    <s v="שוחת מגוף &quot;10"/>
    <n v="1"/>
    <x v="14"/>
    <s v="יחידה"/>
    <n v="1"/>
    <n v="1"/>
  </r>
  <r>
    <s v="שוחת מגוף &quot;10"/>
    <m/>
    <x v="15"/>
    <s v="יחידה"/>
    <n v="2"/>
    <n v="2"/>
  </r>
  <r>
    <s v="שוחת מגוף &quot;10"/>
    <m/>
    <x v="16"/>
    <s v="יחידה"/>
    <n v="1"/>
    <n v="1"/>
  </r>
  <r>
    <s v="שוחת מגוף &quot;10"/>
    <m/>
    <x v="17"/>
    <s v="יחידה"/>
    <n v="1"/>
    <n v="1"/>
  </r>
  <r>
    <s v="שוחת מגוף &quot;10"/>
    <m/>
    <x v="18"/>
    <s v="יחידה"/>
    <n v="1"/>
    <n v="1"/>
  </r>
  <r>
    <s v="שוחת מגוף &quot;8"/>
    <n v="4"/>
    <x v="19"/>
    <s v="יחידה"/>
    <n v="1"/>
    <n v="4"/>
  </r>
  <r>
    <s v="שוחת מגוף &quot;8"/>
    <m/>
    <x v="20"/>
    <s v="יחידה"/>
    <n v="1"/>
    <n v="4"/>
  </r>
  <r>
    <s v="שוחת מגוף &quot;8"/>
    <m/>
    <x v="16"/>
    <s v="יחידה"/>
    <n v="1"/>
    <n v="4"/>
  </r>
  <r>
    <s v="שוחת מגוף &quot;8"/>
    <m/>
    <x v="17"/>
    <s v="יחידה"/>
    <n v="1"/>
    <n v="4"/>
  </r>
  <r>
    <s v="מעבר קוטר לנקודת ניקוז"/>
    <n v="1"/>
    <x v="21"/>
    <s v="יחידה"/>
    <n v="1"/>
    <n v="1"/>
  </r>
  <r>
    <s v="קווי פלדה"/>
    <n v="30"/>
    <x v="22"/>
    <s v="מטר"/>
    <n v="1"/>
    <n v="30"/>
  </r>
  <r>
    <s v="קווי פלדה"/>
    <n v="40"/>
    <x v="23"/>
    <s v="מטר"/>
    <n v="1"/>
    <n v="40"/>
  </r>
  <r>
    <s v="קווי פלדה"/>
    <n v="500"/>
    <x v="24"/>
    <s v="מטר"/>
    <n v="1"/>
    <n v="500"/>
  </r>
  <r>
    <s v="קווי פלדה"/>
    <n v="45"/>
    <x v="25"/>
    <s v="מטר"/>
    <n v="1"/>
    <n v="45"/>
  </r>
  <r>
    <s v="קווי פלדה"/>
    <n v="70"/>
    <x v="26"/>
    <s v="מטר"/>
    <n v="1"/>
    <n v="70"/>
  </r>
  <r>
    <s v="קווי פלדה"/>
    <n v="545"/>
    <x v="27"/>
    <s v="מטר"/>
    <n v="1"/>
    <n v="545"/>
  </r>
  <r>
    <s v="קווי פלדה"/>
    <n v="545"/>
    <x v="28"/>
    <s v="מטר"/>
    <n v="1"/>
    <n v="545"/>
  </r>
  <r>
    <s v="מערכת מדידה עילית"/>
    <n v="1"/>
    <x v="29"/>
    <s v="יחידה"/>
    <n v="1"/>
    <n v="1"/>
  </r>
  <r>
    <s v="מערכת מדידה עילית"/>
    <m/>
    <x v="30"/>
    <s v="יחידה"/>
    <n v="1"/>
    <n v="1"/>
  </r>
  <r>
    <s v="מערכת מדידה עילית"/>
    <m/>
    <x v="31"/>
    <s v="יחידה"/>
    <m/>
    <n v="0"/>
  </r>
  <r>
    <s v="מערכת מדידה עילית"/>
    <m/>
    <x v="14"/>
    <s v="יחידה"/>
    <n v="2"/>
    <n v="2"/>
  </r>
  <r>
    <s v="מערכת מדידה עילית"/>
    <m/>
    <x v="32"/>
    <s v="יחידה"/>
    <n v="2"/>
    <n v="2"/>
  </r>
  <r>
    <s v="מערכת מדידה עילית"/>
    <m/>
    <x v="33"/>
    <s v="יחידה"/>
    <n v="1"/>
    <n v="1"/>
  </r>
  <r>
    <s v="מערכת מדידה עילית"/>
    <m/>
    <x v="34"/>
    <s v="יחידה"/>
    <n v="2"/>
    <n v="2"/>
  </r>
  <r>
    <s v="פריצת כבישים"/>
    <s v="פריצת כבישים"/>
    <x v="35"/>
    <s v="מטר"/>
    <n v="0.85"/>
    <n v="615"/>
  </r>
  <r>
    <s v="מצעים"/>
    <s v="קו פלדה &quot;3"/>
    <x v="36"/>
    <s v="מ&quot;ק"/>
    <n v="0.85"/>
    <n v="25.5"/>
  </r>
  <r>
    <s v="מצעים"/>
    <s v="קו פלדה &quot;4"/>
    <x v="36"/>
    <s v="מ&quot;ק"/>
    <n v="0.85"/>
    <n v="34"/>
  </r>
  <r>
    <s v="מצעים"/>
    <s v="קו פלדה &quot;8"/>
    <x v="36"/>
    <s v="מ&quot;ק"/>
    <n v="0.85"/>
    <n v="425"/>
  </r>
  <r>
    <s v="מצעים"/>
    <s v="קו פלדה &quot;10"/>
    <x v="36"/>
    <s v="מ&quot;ק"/>
    <n v="0.85"/>
    <n v="38.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B2BDB4-2BE2-47F6-BBAA-3374414312DE}" name="PivotTable1" cacheId="9" applyNumberFormats="0" applyBorderFormats="0" applyFontFormats="0" applyPatternFormats="0" applyAlignmentFormats="0" applyWidthHeightFormats="1" dataCaption="ערכים" updatedVersion="8" minRefreshableVersion="3" useAutoFormatting="1" itemPrintTitles="1" createdVersion="8" indent="0" outline="1" outlineData="1" multipleFieldFilters="0">
  <location ref="K3:L37" firstHeaderRow="1" firstDataRow="1" firstDataCol="1"/>
  <pivotFields count="6">
    <pivotField showAll="0"/>
    <pivotField showAll="0"/>
    <pivotField axis="axisRow" showAll="0" sortType="ascending">
      <items count="41">
        <item n="75" h="1" x="5"/>
        <item x="2"/>
        <item x="29"/>
        <item x="32"/>
        <item x="6"/>
        <item m="1" x="37"/>
        <item h="1" x="0"/>
        <item m="1" x="39"/>
        <item h="1" x="3"/>
        <item x="9"/>
        <item x="15"/>
        <item x="13"/>
        <item x="20"/>
        <item x="8"/>
        <item x="14"/>
        <item x="10"/>
        <item x="19"/>
        <item x="1"/>
        <item x="30"/>
        <item m="1" x="38"/>
        <item x="18"/>
        <item x="33"/>
        <item x="21"/>
        <item x="36"/>
        <item x="7"/>
        <item x="26"/>
        <item x="27"/>
        <item x="35"/>
        <item x="28"/>
        <item x="25"/>
        <item x="22"/>
        <item x="23"/>
        <item x="24"/>
        <item x="16"/>
        <item x="11"/>
        <item x="34"/>
        <item x="4"/>
        <item x="17"/>
        <item x="12"/>
        <item h="1" x="31"/>
        <item t="default"/>
      </items>
    </pivotField>
    <pivotField showAll="0"/>
    <pivotField showAll="0"/>
    <pivotField dataField="1" showAll="0"/>
  </pivotFields>
  <rowFields count="1">
    <field x="2"/>
  </rowFields>
  <rowItems count="34">
    <i>
      <x v="1"/>
    </i>
    <i>
      <x v="2"/>
    </i>
    <i>
      <x v="3"/>
    </i>
    <i>
      <x v="4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Items count="1">
    <i/>
  </colItems>
  <dataFields count="1">
    <dataField name="סכום של כמות סה&quot;כ" fld="5" baseField="0" baseItem="0"/>
  </dataFields>
  <formats count="16">
    <format dxfId="54">
      <pivotArea dataOnly="0" fieldPosition="0">
        <references count="1">
          <reference field="2" count="1">
            <x v="1"/>
          </reference>
        </references>
      </pivotArea>
    </format>
    <format dxfId="53">
      <pivotArea dataOnly="0" outline="0" axis="axisValues" fieldPosition="0"/>
    </format>
    <format dxfId="52">
      <pivotArea dataOnly="0" fieldPosition="0">
        <references count="1">
          <reference field="2" count="1">
            <x v="17"/>
          </reference>
        </references>
      </pivotArea>
    </format>
    <format dxfId="51">
      <pivotArea collapsedLevelsAreSubtotals="1" fieldPosition="0">
        <references count="1">
          <reference field="2" count="0"/>
        </references>
      </pivotArea>
    </format>
    <format dxfId="50">
      <pivotArea dataOnly="0" labelOnly="1" fieldPosition="0">
        <references count="1">
          <reference field="2" count="0"/>
        </references>
      </pivotArea>
    </format>
    <format dxfId="28">
      <pivotArea dataOnly="0" labelOnly="1" fieldPosition="0">
        <references count="1">
          <reference field="2" count="1">
            <x v="1"/>
          </reference>
        </references>
      </pivotArea>
    </format>
    <format dxfId="27">
      <pivotArea dataOnly="0" labelOnly="1" fieldPosition="0">
        <references count="1">
          <reference field="2" count="1">
            <x v="3"/>
          </reference>
        </references>
      </pivotArea>
    </format>
    <format dxfId="26">
      <pivotArea dataOnly="0" labelOnly="1" fieldPosition="0">
        <references count="1">
          <reference field="2" count="1">
            <x v="4"/>
          </reference>
        </references>
      </pivotArea>
    </format>
    <format dxfId="25">
      <pivotArea dataOnly="0" labelOnly="1" fieldPosition="0">
        <references count="1">
          <reference field="2" count="4">
            <x v="29"/>
            <x v="30"/>
            <x v="31"/>
            <x v="32"/>
          </reference>
        </references>
      </pivotArea>
    </format>
    <format dxfId="24">
      <pivotArea dataOnly="0" labelOnly="1" fieldPosition="0">
        <references count="1">
          <reference field="2" count="1">
            <x v="9"/>
          </reference>
        </references>
      </pivotArea>
    </format>
    <format dxfId="23">
      <pivotArea dataOnly="0" labelOnly="1" fieldPosition="0">
        <references count="1">
          <reference field="2" count="2">
            <x v="25"/>
            <x v="26"/>
          </reference>
        </references>
      </pivotArea>
    </format>
    <format dxfId="22">
      <pivotArea dataOnly="0" labelOnly="1" fieldPosition="0">
        <references count="1">
          <reference field="2" count="1">
            <x v="28"/>
          </reference>
        </references>
      </pivotArea>
    </format>
    <format dxfId="21">
      <pivotArea dataOnly="0" fieldPosition="0">
        <references count="1">
          <reference field="2" count="3">
            <x v="14"/>
            <x v="15"/>
            <x v="16"/>
          </reference>
        </references>
      </pivotArea>
    </format>
    <format dxfId="19">
      <pivotArea dataOnly="0" fieldPosition="0">
        <references count="1">
          <reference field="2" count="1">
            <x v="35"/>
          </reference>
        </references>
      </pivotArea>
    </format>
    <format dxfId="18">
      <pivotArea dataOnly="0" fieldPosition="0">
        <references count="1">
          <reference field="2" count="3">
            <x v="10"/>
            <x v="11"/>
            <x v="12"/>
          </reference>
        </references>
      </pivotArea>
    </format>
    <format dxfId="16">
      <pivotArea dataOnly="0" labelOnly="1" fieldPosition="0">
        <references count="1">
          <reference field="2" count="6">
            <x v="33"/>
            <x v="34"/>
            <x v="35"/>
            <x v="36"/>
            <x v="37"/>
            <x v="3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B1:L56"/>
  <sheetViews>
    <sheetView rightToLeft="1" tabSelected="1" zoomScaleNormal="100" workbookViewId="0">
      <selection activeCell="H13" sqref="H13"/>
    </sheetView>
  </sheetViews>
  <sheetFormatPr defaultRowHeight="15" x14ac:dyDescent="0.25"/>
  <cols>
    <col min="2" max="2" width="25.625" style="42" customWidth="1"/>
    <col min="3" max="3" width="22" style="1" customWidth="1"/>
    <col min="4" max="4" width="24.375" style="77" bestFit="1" customWidth="1"/>
    <col min="5" max="5" width="10" style="76" bestFit="1" customWidth="1"/>
    <col min="6" max="6" width="17.625" style="42" customWidth="1"/>
    <col min="7" max="7" width="14.75" style="73" customWidth="1"/>
    <col min="8" max="8" width="9.25" bestFit="1" customWidth="1"/>
    <col min="11" max="11" width="24.25" bestFit="1" customWidth="1"/>
    <col min="12" max="13" width="16.25" bestFit="1" customWidth="1"/>
  </cols>
  <sheetData>
    <row r="1" spans="2:12" ht="15.75" thickBot="1" x14ac:dyDescent="0.3">
      <c r="C1"/>
    </row>
    <row r="2" spans="2:12" ht="15.75" thickBot="1" x14ac:dyDescent="0.25">
      <c r="B2" s="2" t="s">
        <v>2</v>
      </c>
      <c r="C2" s="3" t="s">
        <v>28</v>
      </c>
      <c r="D2" s="78" t="s">
        <v>3</v>
      </c>
      <c r="E2" s="15" t="s">
        <v>30</v>
      </c>
      <c r="F2" s="45" t="s">
        <v>29</v>
      </c>
      <c r="G2" s="54" t="s">
        <v>33</v>
      </c>
    </row>
    <row r="3" spans="2:12" x14ac:dyDescent="0.2">
      <c r="B3" s="4" t="s">
        <v>0</v>
      </c>
      <c r="C3" s="12">
        <v>9</v>
      </c>
      <c r="D3" s="79" t="s">
        <v>87</v>
      </c>
      <c r="E3" s="18" t="s">
        <v>31</v>
      </c>
      <c r="F3" s="46">
        <v>1</v>
      </c>
      <c r="G3" s="55">
        <f t="shared" ref="G3:G5" si="0">F3*$C$3</f>
        <v>9</v>
      </c>
      <c r="K3" t="s">
        <v>40</v>
      </c>
      <c r="L3" t="s">
        <v>42</v>
      </c>
    </row>
    <row r="4" spans="2:12" x14ac:dyDescent="0.2">
      <c r="B4" s="5" t="s">
        <v>0</v>
      </c>
      <c r="C4" s="13"/>
      <c r="D4" s="80" t="s">
        <v>44</v>
      </c>
      <c r="E4" s="19" t="s">
        <v>31</v>
      </c>
      <c r="F4" s="47">
        <v>1</v>
      </c>
      <c r="G4" s="56">
        <f t="shared" si="0"/>
        <v>9</v>
      </c>
      <c r="K4" t="s">
        <v>4</v>
      </c>
      <c r="L4">
        <v>38</v>
      </c>
    </row>
    <row r="5" spans="2:12" ht="15.75" thickBot="1" x14ac:dyDescent="0.25">
      <c r="B5" s="6" t="s">
        <v>0</v>
      </c>
      <c r="C5" s="14"/>
      <c r="D5" s="81" t="s">
        <v>4</v>
      </c>
      <c r="E5" s="65" t="s">
        <v>31</v>
      </c>
      <c r="F5" s="66">
        <v>2</v>
      </c>
      <c r="G5" s="57">
        <f t="shared" si="0"/>
        <v>18</v>
      </c>
      <c r="K5" t="s">
        <v>21</v>
      </c>
      <c r="L5">
        <v>1</v>
      </c>
    </row>
    <row r="6" spans="2:12" x14ac:dyDescent="0.2">
      <c r="B6" s="4" t="s">
        <v>1</v>
      </c>
      <c r="C6" s="7">
        <v>5</v>
      </c>
      <c r="D6" s="82" t="s">
        <v>86</v>
      </c>
      <c r="E6" s="33" t="s">
        <v>31</v>
      </c>
      <c r="F6" s="46">
        <v>1</v>
      </c>
      <c r="G6" s="55">
        <f t="shared" ref="G6:G8" si="1">F6*$C$6</f>
        <v>5</v>
      </c>
      <c r="K6" t="s">
        <v>23</v>
      </c>
      <c r="L6">
        <v>2</v>
      </c>
    </row>
    <row r="7" spans="2:12" x14ac:dyDescent="0.2">
      <c r="B7" s="5" t="s">
        <v>1</v>
      </c>
      <c r="C7" s="8"/>
      <c r="D7" s="83" t="s">
        <v>44</v>
      </c>
      <c r="E7" s="34" t="s">
        <v>31</v>
      </c>
      <c r="F7" s="47">
        <v>2</v>
      </c>
      <c r="G7" s="56">
        <f t="shared" si="1"/>
        <v>10</v>
      </c>
      <c r="K7" t="s">
        <v>9</v>
      </c>
      <c r="L7">
        <v>3</v>
      </c>
    </row>
    <row r="8" spans="2:12" ht="15.75" thickBot="1" x14ac:dyDescent="0.25">
      <c r="B8" s="6" t="s">
        <v>1</v>
      </c>
      <c r="C8" s="9"/>
      <c r="D8" s="84" t="s">
        <v>4</v>
      </c>
      <c r="E8" s="67" t="s">
        <v>31</v>
      </c>
      <c r="F8" s="48">
        <v>4</v>
      </c>
      <c r="G8" s="57">
        <f t="shared" si="1"/>
        <v>20</v>
      </c>
      <c r="K8" t="s">
        <v>12</v>
      </c>
      <c r="L8">
        <v>1</v>
      </c>
    </row>
    <row r="9" spans="2:12" x14ac:dyDescent="0.2">
      <c r="B9" s="4" t="s">
        <v>5</v>
      </c>
      <c r="C9" s="10">
        <v>1</v>
      </c>
      <c r="D9" s="79" t="s">
        <v>6</v>
      </c>
      <c r="E9" s="20" t="s">
        <v>32</v>
      </c>
      <c r="F9" s="49">
        <v>6</v>
      </c>
      <c r="G9" s="58">
        <f t="shared" ref="G9" si="2">F9*$C$9</f>
        <v>6</v>
      </c>
      <c r="K9" t="s">
        <v>36</v>
      </c>
      <c r="L9">
        <v>2</v>
      </c>
    </row>
    <row r="10" spans="2:12" ht="15.75" thickBot="1" x14ac:dyDescent="0.25">
      <c r="B10" s="21" t="s">
        <v>5</v>
      </c>
      <c r="C10" s="9">
        <v>12</v>
      </c>
      <c r="D10" s="85" t="s">
        <v>7</v>
      </c>
      <c r="E10" s="22" t="s">
        <v>32</v>
      </c>
      <c r="F10" s="66">
        <v>6</v>
      </c>
      <c r="G10" s="69">
        <f>F10*$C$10</f>
        <v>72</v>
      </c>
      <c r="K10" t="s">
        <v>35</v>
      </c>
      <c r="L10">
        <v>2</v>
      </c>
    </row>
    <row r="11" spans="2:12" x14ac:dyDescent="0.2">
      <c r="B11" s="31" t="s">
        <v>8</v>
      </c>
      <c r="C11" s="134">
        <v>3</v>
      </c>
      <c r="D11" s="79" t="s">
        <v>9</v>
      </c>
      <c r="E11" s="31" t="s">
        <v>31</v>
      </c>
      <c r="F11" s="50">
        <v>1</v>
      </c>
      <c r="G11" s="133">
        <f t="shared" ref="G11:G12" si="3">F11*$C$11</f>
        <v>3</v>
      </c>
      <c r="K11" t="s">
        <v>34</v>
      </c>
      <c r="L11">
        <v>4</v>
      </c>
    </row>
    <row r="12" spans="2:12" x14ac:dyDescent="0.2">
      <c r="B12" s="32" t="s">
        <v>8</v>
      </c>
      <c r="C12" s="135"/>
      <c r="D12" s="80" t="s">
        <v>10</v>
      </c>
      <c r="E12" s="32" t="s">
        <v>31</v>
      </c>
      <c r="F12" s="51">
        <v>1</v>
      </c>
      <c r="G12" s="62">
        <f t="shared" si="3"/>
        <v>3</v>
      </c>
      <c r="K12" t="s">
        <v>85</v>
      </c>
      <c r="L12">
        <v>6</v>
      </c>
    </row>
    <row r="13" spans="2:12" ht="15.75" thickBot="1" x14ac:dyDescent="0.25">
      <c r="B13" s="38" t="s">
        <v>8</v>
      </c>
      <c r="C13" s="136"/>
      <c r="D13" s="81" t="s">
        <v>85</v>
      </c>
      <c r="E13" s="38" t="s">
        <v>31</v>
      </c>
      <c r="F13" s="52">
        <v>1</v>
      </c>
      <c r="G13" s="63">
        <f>F13*$C$11*2</f>
        <v>6</v>
      </c>
      <c r="K13" t="s">
        <v>13</v>
      </c>
      <c r="L13">
        <v>3</v>
      </c>
    </row>
    <row r="14" spans="2:12" ht="15.75" thickBot="1" x14ac:dyDescent="0.25">
      <c r="B14" s="137" t="s">
        <v>11</v>
      </c>
      <c r="C14" s="11">
        <v>1</v>
      </c>
      <c r="D14" s="87" t="s">
        <v>12</v>
      </c>
      <c r="E14" s="130" t="s">
        <v>31</v>
      </c>
      <c r="F14" s="131">
        <v>1</v>
      </c>
      <c r="G14" s="132">
        <f>F14*$C$14</f>
        <v>1</v>
      </c>
      <c r="K14" t="s">
        <v>15</v>
      </c>
      <c r="L14">
        <v>2</v>
      </c>
    </row>
    <row r="15" spans="2:12" x14ac:dyDescent="0.2">
      <c r="B15" s="31" t="s">
        <v>25</v>
      </c>
      <c r="C15" s="25">
        <v>2</v>
      </c>
      <c r="D15" s="79" t="s">
        <v>15</v>
      </c>
      <c r="E15" s="4" t="s">
        <v>31</v>
      </c>
      <c r="F15" s="50">
        <v>1</v>
      </c>
      <c r="G15" s="55">
        <f>F15*$C$15</f>
        <v>2</v>
      </c>
      <c r="K15" t="s">
        <v>14</v>
      </c>
      <c r="L15">
        <v>4</v>
      </c>
    </row>
    <row r="16" spans="2:12" x14ac:dyDescent="0.2">
      <c r="B16" s="32" t="s">
        <v>25</v>
      </c>
      <c r="C16" s="26"/>
      <c r="D16" s="80" t="s">
        <v>26</v>
      </c>
      <c r="E16" s="5" t="s">
        <v>31</v>
      </c>
      <c r="F16" s="51">
        <v>1</v>
      </c>
      <c r="G16" s="56">
        <f>F16*$C$15</f>
        <v>2</v>
      </c>
      <c r="K16" t="s">
        <v>44</v>
      </c>
      <c r="L16">
        <v>19</v>
      </c>
    </row>
    <row r="17" spans="2:12" x14ac:dyDescent="0.2">
      <c r="B17" s="32" t="s">
        <v>25</v>
      </c>
      <c r="C17" s="23"/>
      <c r="D17" s="80" t="s">
        <v>27</v>
      </c>
      <c r="E17" s="5" t="s">
        <v>31</v>
      </c>
      <c r="F17" s="51">
        <v>1</v>
      </c>
      <c r="G17" s="56">
        <f>F17*$C$15</f>
        <v>2</v>
      </c>
      <c r="K17" t="s">
        <v>22</v>
      </c>
      <c r="L17">
        <v>1</v>
      </c>
    </row>
    <row r="18" spans="2:12" ht="15.75" thickBot="1" x14ac:dyDescent="0.25">
      <c r="B18" s="70" t="s">
        <v>25</v>
      </c>
      <c r="C18" s="27"/>
      <c r="D18" s="85" t="s">
        <v>35</v>
      </c>
      <c r="E18" s="21" t="s">
        <v>31</v>
      </c>
      <c r="F18" s="71">
        <v>1</v>
      </c>
      <c r="G18" s="72">
        <f>F18*$C$15</f>
        <v>2</v>
      </c>
      <c r="K18" t="s">
        <v>51</v>
      </c>
      <c r="L18">
        <v>1</v>
      </c>
    </row>
    <row r="19" spans="2:12" x14ac:dyDescent="0.2">
      <c r="B19" s="31" t="s">
        <v>45</v>
      </c>
      <c r="C19" s="25">
        <v>1</v>
      </c>
      <c r="D19" s="79" t="s">
        <v>13</v>
      </c>
      <c r="E19" s="31" t="s">
        <v>31</v>
      </c>
      <c r="F19" s="50">
        <v>1</v>
      </c>
      <c r="G19" s="55">
        <f>F19*$C$19</f>
        <v>1</v>
      </c>
      <c r="K19" t="s">
        <v>43</v>
      </c>
      <c r="L19">
        <v>1</v>
      </c>
    </row>
    <row r="20" spans="2:12" x14ac:dyDescent="0.2">
      <c r="B20" s="32" t="s">
        <v>45</v>
      </c>
      <c r="C20" s="26"/>
      <c r="D20" s="80" t="s">
        <v>36</v>
      </c>
      <c r="E20" s="32" t="s">
        <v>31</v>
      </c>
      <c r="F20" s="51">
        <v>2</v>
      </c>
      <c r="G20" s="56">
        <f>F20*$C$19</f>
        <v>2</v>
      </c>
      <c r="K20" t="s">
        <v>50</v>
      </c>
      <c r="L20">
        <v>1</v>
      </c>
    </row>
    <row r="21" spans="2:12" x14ac:dyDescent="0.2">
      <c r="B21" s="32" t="s">
        <v>45</v>
      </c>
      <c r="C21" s="26"/>
      <c r="D21" s="80" t="s">
        <v>46</v>
      </c>
      <c r="E21" s="32" t="s">
        <v>31</v>
      </c>
      <c r="F21" s="51">
        <v>1</v>
      </c>
      <c r="G21" s="56">
        <f>F21*$C$19</f>
        <v>1</v>
      </c>
      <c r="K21" t="s">
        <v>82</v>
      </c>
      <c r="L21">
        <v>522.75</v>
      </c>
    </row>
    <row r="22" spans="2:12" x14ac:dyDescent="0.25">
      <c r="B22" s="43" t="s">
        <v>45</v>
      </c>
      <c r="C22" s="28"/>
      <c r="D22" s="80" t="s">
        <v>48</v>
      </c>
      <c r="E22" s="51" t="s">
        <v>31</v>
      </c>
      <c r="F22" s="43">
        <v>1</v>
      </c>
      <c r="G22" s="74">
        <f>F22*$C$19</f>
        <v>1</v>
      </c>
      <c r="K22" t="s">
        <v>10</v>
      </c>
      <c r="L22">
        <v>3</v>
      </c>
    </row>
    <row r="23" spans="2:12" ht="15.75" thickBot="1" x14ac:dyDescent="0.3">
      <c r="B23" s="44" t="s">
        <v>45</v>
      </c>
      <c r="C23" s="29"/>
      <c r="D23" s="81" t="s">
        <v>51</v>
      </c>
      <c r="E23" s="52" t="s">
        <v>31</v>
      </c>
      <c r="F23" s="44">
        <v>1</v>
      </c>
      <c r="G23" s="75">
        <f>F23*$C$19</f>
        <v>1</v>
      </c>
      <c r="K23" t="s">
        <v>37</v>
      </c>
      <c r="L23">
        <v>70</v>
      </c>
    </row>
    <row r="24" spans="2:12" x14ac:dyDescent="0.2">
      <c r="B24" s="37" t="s">
        <v>47</v>
      </c>
      <c r="C24" s="68">
        <v>4</v>
      </c>
      <c r="D24" s="86" t="s">
        <v>14</v>
      </c>
      <c r="E24" s="41" t="s">
        <v>31</v>
      </c>
      <c r="F24" s="53">
        <v>1</v>
      </c>
      <c r="G24" s="61">
        <f>F24*$C$24</f>
        <v>4</v>
      </c>
      <c r="K24" t="s">
        <v>38</v>
      </c>
      <c r="L24">
        <v>545</v>
      </c>
    </row>
    <row r="25" spans="2:12" x14ac:dyDescent="0.2">
      <c r="B25" s="32" t="s">
        <v>47</v>
      </c>
      <c r="C25" s="8"/>
      <c r="D25" s="80" t="s">
        <v>34</v>
      </c>
      <c r="E25" s="39" t="s">
        <v>31</v>
      </c>
      <c r="F25" s="51">
        <v>1</v>
      </c>
      <c r="G25" s="62">
        <f>F25*$C$24</f>
        <v>4</v>
      </c>
      <c r="K25" t="s">
        <v>83</v>
      </c>
      <c r="L25">
        <v>615</v>
      </c>
    </row>
    <row r="26" spans="2:12" x14ac:dyDescent="0.2">
      <c r="B26" s="32" t="s">
        <v>47</v>
      </c>
      <c r="C26" s="8"/>
      <c r="D26" s="87" t="s">
        <v>46</v>
      </c>
      <c r="E26" s="39" t="s">
        <v>31</v>
      </c>
      <c r="F26" s="51">
        <v>1</v>
      </c>
      <c r="G26" s="62">
        <f>F26*$C$24</f>
        <v>4</v>
      </c>
      <c r="K26" t="s">
        <v>39</v>
      </c>
      <c r="L26">
        <v>545</v>
      </c>
    </row>
    <row r="27" spans="2:12" ht="15.75" thickBot="1" x14ac:dyDescent="0.25">
      <c r="B27" s="38" t="s">
        <v>47</v>
      </c>
      <c r="C27" s="30"/>
      <c r="D27" s="81" t="s">
        <v>48</v>
      </c>
      <c r="E27" s="40" t="s">
        <v>31</v>
      </c>
      <c r="F27" s="52">
        <v>1</v>
      </c>
      <c r="G27" s="63">
        <f>F27*$C$24</f>
        <v>4</v>
      </c>
      <c r="K27" t="s">
        <v>18</v>
      </c>
      <c r="L27">
        <v>45</v>
      </c>
    </row>
    <row r="28" spans="2:12" ht="15.75" thickBot="1" x14ac:dyDescent="0.25">
      <c r="B28" s="31" t="s">
        <v>49</v>
      </c>
      <c r="C28" s="25">
        <v>1</v>
      </c>
      <c r="D28" s="91" t="s">
        <v>50</v>
      </c>
      <c r="E28" s="36" t="s">
        <v>31</v>
      </c>
      <c r="F28" s="49">
        <v>1</v>
      </c>
      <c r="G28" s="63">
        <f>F28*$C$28</f>
        <v>1</v>
      </c>
      <c r="K28" t="s">
        <v>80</v>
      </c>
      <c r="L28">
        <v>30</v>
      </c>
    </row>
    <row r="29" spans="2:12" x14ac:dyDescent="0.2">
      <c r="B29" s="31" t="s">
        <v>16</v>
      </c>
      <c r="C29" s="10">
        <v>30</v>
      </c>
      <c r="D29" s="88" t="s">
        <v>80</v>
      </c>
      <c r="E29" s="33" t="s">
        <v>32</v>
      </c>
      <c r="F29" s="46">
        <v>1</v>
      </c>
      <c r="G29" s="55">
        <f t="shared" ref="G29:G32" si="4">F29*C29</f>
        <v>30</v>
      </c>
      <c r="K29" t="s">
        <v>19</v>
      </c>
      <c r="L29">
        <v>40</v>
      </c>
    </row>
    <row r="30" spans="2:12" x14ac:dyDescent="0.2">
      <c r="B30" s="32" t="s">
        <v>16</v>
      </c>
      <c r="C30" s="8">
        <v>40</v>
      </c>
      <c r="D30" s="89" t="s">
        <v>19</v>
      </c>
      <c r="E30" s="34" t="s">
        <v>32</v>
      </c>
      <c r="F30" s="47">
        <v>1</v>
      </c>
      <c r="G30" s="56">
        <f t="shared" si="4"/>
        <v>40</v>
      </c>
      <c r="K30" t="s">
        <v>17</v>
      </c>
      <c r="L30">
        <v>500</v>
      </c>
    </row>
    <row r="31" spans="2:12" x14ac:dyDescent="0.2">
      <c r="B31" s="32" t="s">
        <v>16</v>
      </c>
      <c r="C31" s="8">
        <v>500</v>
      </c>
      <c r="D31" s="89" t="s">
        <v>17</v>
      </c>
      <c r="E31" s="34" t="s">
        <v>32</v>
      </c>
      <c r="F31" s="47">
        <v>1</v>
      </c>
      <c r="G31" s="56">
        <f t="shared" si="4"/>
        <v>500</v>
      </c>
      <c r="K31" t="s">
        <v>46</v>
      </c>
      <c r="L31">
        <v>5</v>
      </c>
    </row>
    <row r="32" spans="2:12" x14ac:dyDescent="0.2">
      <c r="B32" s="32" t="s">
        <v>16</v>
      </c>
      <c r="C32" s="8">
        <v>45</v>
      </c>
      <c r="D32" s="90" t="s">
        <v>18</v>
      </c>
      <c r="E32" s="34" t="s">
        <v>32</v>
      </c>
      <c r="F32" s="47">
        <v>1</v>
      </c>
      <c r="G32" s="56">
        <f t="shared" si="4"/>
        <v>45</v>
      </c>
      <c r="K32" t="s">
        <v>26</v>
      </c>
      <c r="L32">
        <v>2</v>
      </c>
    </row>
    <row r="33" spans="2:12" x14ac:dyDescent="0.2">
      <c r="B33" s="32" t="s">
        <v>16</v>
      </c>
      <c r="C33" s="8">
        <f>SUM(C29:C30)</f>
        <v>70</v>
      </c>
      <c r="D33" s="89" t="s">
        <v>37</v>
      </c>
      <c r="E33" s="34" t="s">
        <v>32</v>
      </c>
      <c r="F33" s="47">
        <v>1</v>
      </c>
      <c r="G33" s="56">
        <f t="shared" ref="G33" si="5">F33*C33</f>
        <v>70</v>
      </c>
      <c r="K33" t="s">
        <v>24</v>
      </c>
      <c r="L33">
        <v>2</v>
      </c>
    </row>
    <row r="34" spans="2:12" x14ac:dyDescent="0.2">
      <c r="B34" s="32" t="s">
        <v>16</v>
      </c>
      <c r="C34" s="8">
        <f>SUM(C31:C32)</f>
        <v>545</v>
      </c>
      <c r="D34" s="89" t="s">
        <v>38</v>
      </c>
      <c r="E34" s="34" t="s">
        <v>32</v>
      </c>
      <c r="F34" s="47">
        <v>1</v>
      </c>
      <c r="G34" s="56">
        <f t="shared" ref="G34" si="6">F34*C34</f>
        <v>545</v>
      </c>
      <c r="K34" t="s">
        <v>6</v>
      </c>
      <c r="L34">
        <v>6</v>
      </c>
    </row>
    <row r="35" spans="2:12" ht="15.75" thickBot="1" x14ac:dyDescent="0.25">
      <c r="B35" s="38" t="s">
        <v>16</v>
      </c>
      <c r="C35" s="30">
        <f>SUM(C31:C32)</f>
        <v>545</v>
      </c>
      <c r="D35" s="93" t="s">
        <v>39</v>
      </c>
      <c r="E35" s="67" t="s">
        <v>32</v>
      </c>
      <c r="F35" s="48">
        <v>1</v>
      </c>
      <c r="G35" s="57">
        <f t="shared" ref="G35" si="7">F35*C35</f>
        <v>545</v>
      </c>
      <c r="K35" t="s">
        <v>48</v>
      </c>
      <c r="L35">
        <v>5</v>
      </c>
    </row>
    <row r="36" spans="2:12" x14ac:dyDescent="0.2">
      <c r="B36" s="24" t="s">
        <v>20</v>
      </c>
      <c r="C36" s="92">
        <v>1</v>
      </c>
      <c r="D36" s="79" t="s">
        <v>21</v>
      </c>
      <c r="E36" s="20" t="s">
        <v>31</v>
      </c>
      <c r="F36" s="49">
        <v>1</v>
      </c>
      <c r="G36" s="64">
        <f>F36*$C$36</f>
        <v>1</v>
      </c>
      <c r="K36" t="s">
        <v>27</v>
      </c>
      <c r="L36">
        <v>2</v>
      </c>
    </row>
    <row r="37" spans="2:12" x14ac:dyDescent="0.2">
      <c r="B37" s="5" t="s">
        <v>20</v>
      </c>
      <c r="C37" s="92"/>
      <c r="D37" s="80" t="s">
        <v>22</v>
      </c>
      <c r="E37" s="16" t="s">
        <v>31</v>
      </c>
      <c r="F37" s="47">
        <v>1</v>
      </c>
      <c r="G37" s="59">
        <f>F37*$C$36</f>
        <v>1</v>
      </c>
      <c r="K37" t="s">
        <v>41</v>
      </c>
      <c r="L37">
        <v>3028.75</v>
      </c>
    </row>
    <row r="38" spans="2:12" x14ac:dyDescent="0.2">
      <c r="B38" s="5" t="s">
        <v>20</v>
      </c>
      <c r="C38" s="13"/>
      <c r="D38" s="80"/>
      <c r="E38" s="16" t="s">
        <v>31</v>
      </c>
      <c r="F38" s="47"/>
      <c r="G38" s="59">
        <f>F38*$C$36</f>
        <v>0</v>
      </c>
    </row>
    <row r="39" spans="2:12" x14ac:dyDescent="0.2">
      <c r="B39" s="5" t="s">
        <v>20</v>
      </c>
      <c r="C39" s="13"/>
      <c r="D39" s="80" t="s">
        <v>13</v>
      </c>
      <c r="E39" s="16" t="s">
        <v>31</v>
      </c>
      <c r="F39" s="47">
        <v>2</v>
      </c>
      <c r="G39" s="59">
        <f>F39*$C$36</f>
        <v>2</v>
      </c>
    </row>
    <row r="40" spans="2:12" x14ac:dyDescent="0.2">
      <c r="B40" s="5" t="s">
        <v>20</v>
      </c>
      <c r="C40" s="13"/>
      <c r="D40" s="80" t="s">
        <v>23</v>
      </c>
      <c r="E40" s="16" t="s">
        <v>31</v>
      </c>
      <c r="F40" s="47">
        <v>2</v>
      </c>
      <c r="G40" s="59">
        <f>F40*$C$36</f>
        <v>2</v>
      </c>
    </row>
    <row r="41" spans="2:12" x14ac:dyDescent="0.2">
      <c r="B41" s="5" t="s">
        <v>20</v>
      </c>
      <c r="C41" s="35"/>
      <c r="D41" s="80" t="s">
        <v>43</v>
      </c>
      <c r="E41" s="22" t="s">
        <v>31</v>
      </c>
      <c r="F41" s="66">
        <v>1</v>
      </c>
      <c r="G41" s="69">
        <f>F41*$C$36</f>
        <v>1</v>
      </c>
    </row>
    <row r="42" spans="2:12" ht="15.75" thickBot="1" x14ac:dyDescent="0.25">
      <c r="B42" s="21" t="s">
        <v>20</v>
      </c>
      <c r="C42" s="116"/>
      <c r="D42" s="85" t="s">
        <v>24</v>
      </c>
      <c r="E42" s="22" t="s">
        <v>31</v>
      </c>
      <c r="F42" s="66">
        <v>2</v>
      </c>
      <c r="G42" s="69">
        <f>F42*$C$36</f>
        <v>2</v>
      </c>
    </row>
    <row r="43" spans="2:12" ht="15.75" thickBot="1" x14ac:dyDescent="0.3">
      <c r="B43" s="107" t="s">
        <v>83</v>
      </c>
      <c r="C43" s="107" t="s">
        <v>83</v>
      </c>
      <c r="D43" s="107" t="s">
        <v>83</v>
      </c>
      <c r="E43" s="120" t="s">
        <v>32</v>
      </c>
      <c r="F43" s="113">
        <v>0.85</v>
      </c>
      <c r="G43" s="108">
        <f>SUM(G29:G32)*G28</f>
        <v>615</v>
      </c>
    </row>
    <row r="44" spans="2:12" x14ac:dyDescent="0.25">
      <c r="B44" s="107" t="s">
        <v>81</v>
      </c>
      <c r="C44" s="118" t="s">
        <v>80</v>
      </c>
      <c r="D44" s="119" t="s">
        <v>82</v>
      </c>
      <c r="E44" s="120" t="s">
        <v>84</v>
      </c>
      <c r="F44" s="113">
        <v>0.85</v>
      </c>
      <c r="G44" s="108">
        <f>F44*G29</f>
        <v>25.5</v>
      </c>
    </row>
    <row r="45" spans="2:12" x14ac:dyDescent="0.25">
      <c r="B45" s="109" t="s">
        <v>81</v>
      </c>
      <c r="C45" s="117" t="s">
        <v>19</v>
      </c>
      <c r="D45" s="106" t="s">
        <v>82</v>
      </c>
      <c r="E45" s="121" t="s">
        <v>84</v>
      </c>
      <c r="F45" s="114">
        <v>0.85</v>
      </c>
      <c r="G45" s="110">
        <f>F45*G30</f>
        <v>34</v>
      </c>
    </row>
    <row r="46" spans="2:12" x14ac:dyDescent="0.25">
      <c r="B46" s="109" t="s">
        <v>81</v>
      </c>
      <c r="C46" s="117" t="s">
        <v>17</v>
      </c>
      <c r="D46" s="106" t="s">
        <v>82</v>
      </c>
      <c r="E46" s="121" t="s">
        <v>84</v>
      </c>
      <c r="F46" s="114">
        <v>0.85</v>
      </c>
      <c r="G46" s="110">
        <f>F46*G31</f>
        <v>425</v>
      </c>
    </row>
    <row r="47" spans="2:12" ht="15.75" thickBot="1" x14ac:dyDescent="0.3">
      <c r="B47" s="111" t="s">
        <v>81</v>
      </c>
      <c r="C47" s="122" t="s">
        <v>18</v>
      </c>
      <c r="D47" s="123" t="s">
        <v>82</v>
      </c>
      <c r="E47" s="124" t="s">
        <v>84</v>
      </c>
      <c r="F47" s="115">
        <v>0.85</v>
      </c>
      <c r="G47" s="112">
        <f>F47*G32</f>
        <v>38.25</v>
      </c>
    </row>
    <row r="48" spans="2:12" x14ac:dyDescent="0.2">
      <c r="B48" s="4" t="s">
        <v>47</v>
      </c>
      <c r="C48" s="10"/>
      <c r="D48" s="79" t="s">
        <v>24</v>
      </c>
      <c r="E48" s="129" t="s">
        <v>31</v>
      </c>
      <c r="F48" s="46">
        <v>1</v>
      </c>
      <c r="G48" s="58">
        <v>1</v>
      </c>
    </row>
    <row r="49" spans="2:7" ht="15.75" thickBot="1" x14ac:dyDescent="0.25">
      <c r="B49" s="6" t="s">
        <v>47</v>
      </c>
      <c r="C49" s="9"/>
      <c r="D49" s="81" t="s">
        <v>24</v>
      </c>
      <c r="E49" s="17" t="s">
        <v>31</v>
      </c>
      <c r="F49" s="48">
        <v>1</v>
      </c>
      <c r="G49" s="60">
        <v>1</v>
      </c>
    </row>
    <row r="50" spans="2:7" x14ac:dyDescent="0.25">
      <c r="C50"/>
    </row>
    <row r="51" spans="2:7" x14ac:dyDescent="0.25">
      <c r="C51"/>
    </row>
    <row r="52" spans="2:7" x14ac:dyDescent="0.25">
      <c r="C52"/>
    </row>
    <row r="53" spans="2:7" x14ac:dyDescent="0.25">
      <c r="C53"/>
    </row>
    <row r="54" spans="2:7" x14ac:dyDescent="0.25">
      <c r="C54"/>
    </row>
    <row r="55" spans="2:7" x14ac:dyDescent="0.25">
      <c r="C55"/>
    </row>
    <row r="56" spans="2:7" x14ac:dyDescent="0.25">
      <c r="C56"/>
    </row>
  </sheetData>
  <mergeCells count="1">
    <mergeCell ref="C11:C13"/>
  </mergeCell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33091-F8E2-4C2C-9901-EEEE36EFEDFF}">
  <sheetPr>
    <tabColor theme="7" tint="-0.249977111117893"/>
  </sheetPr>
  <dimension ref="B2:M16"/>
  <sheetViews>
    <sheetView rightToLeft="1" zoomScale="130" zoomScaleNormal="130" workbookViewId="0">
      <selection activeCell="H18" sqref="H18"/>
    </sheetView>
  </sheetViews>
  <sheetFormatPr defaultRowHeight="14.25" x14ac:dyDescent="0.2"/>
  <cols>
    <col min="1" max="1" width="9" style="76"/>
    <col min="2" max="2" width="11.375" style="76" bestFit="1" customWidth="1"/>
    <col min="3" max="16384" width="9" style="76"/>
  </cols>
  <sheetData>
    <row r="2" spans="2:13" x14ac:dyDescent="0.2">
      <c r="B2" s="76" t="s">
        <v>65</v>
      </c>
      <c r="J2" s="76" t="s">
        <v>66</v>
      </c>
    </row>
    <row r="4" spans="2:13" ht="15" thickBot="1" x14ac:dyDescent="0.25">
      <c r="B4" s="125" t="s">
        <v>52</v>
      </c>
      <c r="C4" s="125"/>
      <c r="D4" s="125"/>
      <c r="E4" s="125"/>
      <c r="J4" t="s">
        <v>67</v>
      </c>
      <c r="K4" t="s">
        <v>68</v>
      </c>
      <c r="L4" t="s">
        <v>69</v>
      </c>
      <c r="M4" t="s">
        <v>70</v>
      </c>
    </row>
    <row r="5" spans="2:13" ht="15.75" thickBot="1" x14ac:dyDescent="0.25">
      <c r="B5" s="100" t="s">
        <v>53</v>
      </c>
      <c r="C5" s="101" t="s">
        <v>60</v>
      </c>
      <c r="D5" s="101" t="s">
        <v>61</v>
      </c>
      <c r="E5" s="102" t="s">
        <v>59</v>
      </c>
      <c r="J5" t="s">
        <v>71</v>
      </c>
      <c r="K5" t="s">
        <v>72</v>
      </c>
      <c r="L5">
        <v>4</v>
      </c>
      <c r="M5" t="s">
        <v>73</v>
      </c>
    </row>
    <row r="6" spans="2:13" ht="15" x14ac:dyDescent="0.2">
      <c r="B6" s="95" t="s">
        <v>54</v>
      </c>
      <c r="C6" s="96">
        <v>65</v>
      </c>
      <c r="D6" s="96">
        <v>0</v>
      </c>
      <c r="E6" s="103">
        <f t="shared" ref="E6:E10" si="0">SUM(C6:D6)</f>
        <v>65</v>
      </c>
      <c r="J6" t="s">
        <v>71</v>
      </c>
      <c r="K6" t="s">
        <v>74</v>
      </c>
      <c r="L6">
        <v>2</v>
      </c>
      <c r="M6" t="s">
        <v>73</v>
      </c>
    </row>
    <row r="7" spans="2:13" ht="15" x14ac:dyDescent="0.2">
      <c r="B7" s="97" t="s">
        <v>55</v>
      </c>
      <c r="C7" s="94">
        <v>5</v>
      </c>
      <c r="D7" s="94">
        <v>10</v>
      </c>
      <c r="E7" s="104">
        <f t="shared" si="0"/>
        <v>15</v>
      </c>
      <c r="J7" t="s">
        <v>75</v>
      </c>
      <c r="K7" t="s">
        <v>72</v>
      </c>
      <c r="L7">
        <v>4</v>
      </c>
      <c r="M7" t="s">
        <v>73</v>
      </c>
    </row>
    <row r="8" spans="2:13" ht="15" x14ac:dyDescent="0.2">
      <c r="B8" s="97" t="s">
        <v>56</v>
      </c>
      <c r="C8" s="94">
        <v>10</v>
      </c>
      <c r="D8" s="94">
        <v>60</v>
      </c>
      <c r="E8" s="104">
        <f t="shared" si="0"/>
        <v>70</v>
      </c>
      <c r="J8" t="s">
        <v>76</v>
      </c>
      <c r="K8" t="s">
        <v>72</v>
      </c>
      <c r="L8">
        <v>5</v>
      </c>
      <c r="M8" t="s">
        <v>73</v>
      </c>
    </row>
    <row r="9" spans="2:13" ht="15" x14ac:dyDescent="0.2">
      <c r="B9" s="97" t="s">
        <v>57</v>
      </c>
      <c r="C9" s="94"/>
      <c r="D9" s="94">
        <v>75</v>
      </c>
      <c r="E9" s="104">
        <f t="shared" si="0"/>
        <v>75</v>
      </c>
      <c r="J9" t="s">
        <v>77</v>
      </c>
      <c r="K9" t="s">
        <v>72</v>
      </c>
      <c r="L9">
        <v>2</v>
      </c>
      <c r="M9" t="s">
        <v>73</v>
      </c>
    </row>
    <row r="10" spans="2:13" ht="15.75" thickBot="1" x14ac:dyDescent="0.25">
      <c r="B10" s="98" t="s">
        <v>58</v>
      </c>
      <c r="C10" s="99"/>
      <c r="D10" s="99">
        <v>45</v>
      </c>
      <c r="E10" s="105">
        <f t="shared" si="0"/>
        <v>45</v>
      </c>
      <c r="J10" t="s">
        <v>78</v>
      </c>
      <c r="K10" t="s">
        <v>79</v>
      </c>
      <c r="L10">
        <v>4</v>
      </c>
      <c r="M10" t="s">
        <v>73</v>
      </c>
    </row>
    <row r="11" spans="2:13" ht="15.75" thickBot="1" x14ac:dyDescent="0.25">
      <c r="B11" s="98" t="s">
        <v>59</v>
      </c>
      <c r="C11" s="99">
        <f>SUM(C6:C10)</f>
        <v>80</v>
      </c>
      <c r="D11" s="99">
        <f t="shared" ref="D11" si="1">SUM(D6:D10)</f>
        <v>190</v>
      </c>
      <c r="E11" s="105">
        <v>100</v>
      </c>
    </row>
    <row r="13" spans="2:13" ht="15" thickBot="1" x14ac:dyDescent="0.25"/>
    <row r="14" spans="2:13" ht="15.75" thickBot="1" x14ac:dyDescent="0.25">
      <c r="B14" s="126" t="s">
        <v>62</v>
      </c>
      <c r="C14" s="127"/>
      <c r="D14" s="128"/>
    </row>
    <row r="15" spans="2:13" ht="15.75" thickBot="1" x14ac:dyDescent="0.25">
      <c r="B15" s="101" t="s">
        <v>63</v>
      </c>
      <c r="C15" s="101" t="s">
        <v>64</v>
      </c>
      <c r="D15" s="102" t="s">
        <v>59</v>
      </c>
    </row>
    <row r="16" spans="2:13" ht="15.75" thickBot="1" x14ac:dyDescent="0.25">
      <c r="B16" s="101">
        <v>10</v>
      </c>
      <c r="C16" s="101">
        <v>240</v>
      </c>
      <c r="D16" s="102">
        <f>SUM(B16:C16)</f>
        <v>250</v>
      </c>
    </row>
  </sheetData>
  <mergeCells count="2">
    <mergeCell ref="B4:E4"/>
    <mergeCell ref="B14:D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מים</vt:lpstr>
      <vt:lpstr>ביוב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Oded Moses</dc:creator>
  <cp:lastModifiedBy>Oded Moses</cp:lastModifiedBy>
  <dcterms:created xsi:type="dcterms:W3CDTF">2015-06-05T18:17:20Z</dcterms:created>
  <dcterms:modified xsi:type="dcterms:W3CDTF">2023-06-12T11:29:25Z</dcterms:modified>
</cp:coreProperties>
</file>